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<sst xmlns="http://schemas.openxmlformats.org/spreadsheetml/2006/main" count="53" uniqueCount="43">
  <si>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</si>
  <si>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</si>
  <si>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</si>
  <si>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</si>
  <si>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</si>
  <si>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</si>
  <si>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</si>
  <si>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</si>
  <si>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</si>
  <si>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</si>
  <si>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</si>
  <si>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</si>
  <si>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</si>
  <si>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</si>
  <si>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</si>
  <si>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</si>
  <si>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</si>
  <si>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</si>
  <si>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</si>
  <si>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</si>
  <si>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</si>
  <si>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</si>
  <si>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</si>
  <si>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</si>
  <si>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</si>
  <si>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</si>
  <si>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</si>
  <si>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</si>
  <si>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</si>
  <si>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</si>
  <si>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</si>
  <si>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</si>
  <si>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</si>
  <si>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</si>
  <si>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</si>
  <si>
    <t>(03-04)</t>
  </si>
  <si>
    <t>Бабушкин Максим(Вят поля</t>
  </si>
  <si>
    <t>Зырянов Константин (Елаб</t>
  </si>
  <si>
    <t>Елькин Кирилл(Советск)</t>
  </si>
  <si>
    <t>Сажин Александр (Елабу)</t>
  </si>
  <si>
    <t>Ткачев Бодган(Елабуга)</t>
  </si>
  <si>
    <t xml:space="preserve">Толсятков Кирилл (Советск) </t>
  </si>
  <si>
    <t>Евтюшкин Никита(Вят пол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</si>
</sst>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2" fillId="0" borderId="11" xfId="0" applyNumberFormat="1" applyFont="1" applyBorder="1" applyAlignment="1" applyProtection="1">
      <alignment/>
      <protection hidden="1" locked="0"/>
    </xf>
    <xf numFmtId="0" fontId="12" fillId="0" borderId="15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12" fillId="0" borderId="15" xfId="0" applyNumberFormat="1" applyFont="1" applyBorder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3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2">
      <selection activeCell="E9" sqref="E9"/>
    </sheetView>
  </sheetViews>
  <sheetFormatPr defaultColWidth="9.00390625" defaultRowHeight="12.75"/>
  <cols>
    <col min="1" max="1" width="4.25390625" style="0" customWidth="1"/>
    <col min="2" max="2" width="24.25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58" t="s">
        <v>10</v>
      </c>
      <c r="F1" s="58"/>
      <c r="G1" s="58"/>
      <c r="H1" s="58"/>
      <c r="I1" s="58"/>
    </row>
    <row r="2" spans="2:13" ht="15.75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3:14" ht="15.75">
      <c r="C3" s="21" t="s">
        <v>28</v>
      </c>
      <c r="D3" s="22" t="s">
        <v>29</v>
      </c>
      <c r="E3" s="1" t="s">
        <v>30</v>
      </c>
      <c r="J3" s="57" t="s">
        <v>34</v>
      </c>
      <c r="K3" s="57"/>
      <c r="L3" s="57"/>
      <c r="M3" s="57"/>
      <c r="N3" s="57"/>
    </row>
    <row r="5" spans="6:9" ht="15.75">
      <c r="F5" s="4" t="s">
        <v>5</v>
      </c>
      <c r="G5" s="46">
        <v>30</v>
      </c>
      <c r="H5" s="6" t="s">
        <v>6</v>
      </c>
      <c r="I5" s="1" t="s">
        <v>35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60" t="str">
        <f>M19</f>
        <v>Зырянов Константин (Елаб</v>
      </c>
      <c r="H8" s="60"/>
      <c r="I8" s="60"/>
      <c r="J8" s="60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61" t="str">
        <f>IF(M19=M16,M22,M16)</f>
        <v>Ткачев Бодган(Елабуга)</v>
      </c>
      <c r="H9" s="61"/>
      <c r="I9" s="61"/>
      <c r="J9" s="61"/>
      <c r="K9" s="44"/>
    </row>
    <row r="10" spans="6:11" ht="19.5" customHeight="1">
      <c r="F10" s="26" t="s">
        <v>9</v>
      </c>
      <c r="G10" s="62" t="str">
        <f>IF(M22=L23,L21,L23)</f>
        <v>Елькин Кирилл(Советск)</v>
      </c>
      <c r="H10" s="62"/>
      <c r="I10" s="62"/>
      <c r="J10" s="62"/>
      <c r="K10" s="16"/>
    </row>
    <row r="11" spans="6:11" ht="19.5" customHeight="1">
      <c r="F11" s="26" t="s">
        <v>9</v>
      </c>
      <c r="G11" s="62" t="str">
        <f>IF(M16=L15,L17,L15)</f>
        <v>Евтюшкин Никита(Вят пол</v>
      </c>
      <c r="H11" s="62"/>
      <c r="I11" s="62"/>
      <c r="J11" s="62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 t="s">
        <v>36</v>
      </c>
      <c r="C15" s="3"/>
      <c r="D15" s="2">
        <v>0</v>
      </c>
      <c r="E15" s="2">
        <v>0</v>
      </c>
      <c r="F15" s="2">
        <v>0</v>
      </c>
      <c r="G15" s="2"/>
      <c r="H15" s="47">
        <f>IF(D15=10,1,IF(D15=7,1,IF(D15=5,1,IF(D15=1,1,0))))+IF(E15=10,1,IF(E15=7,1,IF(E15=5,1,IF(E15=1,1,0))))+IF(F15=10,1,IF(F15=7,1,IF(F15=5,1,IF(F15=1,1,0))))+IF(G15=10,1,IF(G15=7,1,IF(G15=5,1,IF(G15=1,1,0))))</f>
        <v>0</v>
      </c>
      <c r="I15" s="48">
        <f>D15+E15+F15+G15</f>
        <v>0</v>
      </c>
      <c r="J15" s="49"/>
      <c r="K15" s="59" t="s">
        <v>23</v>
      </c>
      <c r="L15" s="50" t="str">
        <f>IF(J15=1,B15,IF(J16=1,B16,IF(J17=1,B17,IF(J18=1,B18,))))</f>
        <v>Зырянов Константин (Елаб</v>
      </c>
      <c r="AJ15"/>
    </row>
    <row r="16" spans="1:36" ht="19.5" customHeight="1">
      <c r="A16" s="7">
        <v>2</v>
      </c>
      <c r="B16" s="45" t="s">
        <v>37</v>
      </c>
      <c r="C16" s="2">
        <v>10</v>
      </c>
      <c r="D16" s="3"/>
      <c r="E16" s="2">
        <v>5</v>
      </c>
      <c r="F16" s="2">
        <v>10</v>
      </c>
      <c r="G16" s="2"/>
      <c r="H16" s="47">
        <f>IF(C16=10,1,IF(C16=7,1,IF(C16=5,1,IF(C16=1,1,0))))+IF(E16=10,1,IF(E16=7,1,IF(E16=5,1,IF(E16=1,1,0))))+IF(F16=10,1,IF(F16=7,1,IF(F16=5,1,IF(F16=1,1,0))))+IF(G16=10,1,IF(G16=7,1,IF(G16=5,1,IF(G16=1,1,0))))</f>
        <v>3</v>
      </c>
      <c r="I16" s="48">
        <f>C16+E16+F16+G16</f>
        <v>25</v>
      </c>
      <c r="J16" s="49">
        <v>1</v>
      </c>
      <c r="K16" s="59"/>
      <c r="L16" s="39"/>
      <c r="M16" s="40" t="s">
        <v>37</v>
      </c>
      <c r="AJ16"/>
    </row>
    <row r="17" spans="1:35" s="12" customFormat="1" ht="19.5" customHeight="1">
      <c r="A17" s="7">
        <v>3</v>
      </c>
      <c r="B17" s="45" t="s">
        <v>38</v>
      </c>
      <c r="C17" s="2">
        <v>10</v>
      </c>
      <c r="D17" s="2">
        <v>0</v>
      </c>
      <c r="E17" s="3"/>
      <c r="F17" s="2">
        <v>7</v>
      </c>
      <c r="G17" s="2"/>
      <c r="H17" s="47">
        <f>IF(D17=10,1,IF(D17=7,1,IF(D17=5,1,IF(D17=1,1,0))))+IF(C17=10,1,IF(C17=7,1,IF(C17=5,1,IF(C17=1,1,0))))+IF(F17=10,1,IF(F17=7,1,IF(F17=5,1,IF(F17=1,1,0))))+IF(G17=10,1,IF(G17=7,1,IF(G17=5,1,IF(G17=1,1,0))))</f>
        <v>2</v>
      </c>
      <c r="I17" s="48">
        <f>C17+D17+F17+G17</f>
        <v>17</v>
      </c>
      <c r="J17" s="49">
        <v>2</v>
      </c>
      <c r="K17" s="59" t="s">
        <v>24</v>
      </c>
      <c r="L17" s="51" t="str">
        <f>IF(J21=2,B21,IF(J22=2,B22,IF(J23=2,B23,IF(J24=2,B24,))))</f>
        <v>Евтюшкин Никита(Вят пол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 t="s">
        <v>39</v>
      </c>
      <c r="C18" s="2">
        <v>10</v>
      </c>
      <c r="D18" s="2">
        <v>0</v>
      </c>
      <c r="E18" s="2">
        <v>0</v>
      </c>
      <c r="F18" s="3"/>
      <c r="G18" s="2"/>
      <c r="H18" s="47">
        <f>IF(D18=10,1,IF(D18=7,1,IF(D18=5,1,IF(D18=1,1,0))))+IF(E18=10,1,IF(E18=7,1,IF(E18=5,1,IF(E18=1,1,0))))+IF(C18=10,1,IF(C18=7,1,IF(C18=5,1,IF(C18=1,1,0))))+IF(G18=10,1,IF(G18=7,1,IF(G18=5,1,IF(G18=1,1,0))))</f>
        <v>1</v>
      </c>
      <c r="I18" s="48">
        <f>D18+C18+E18+G18</f>
        <v>10</v>
      </c>
      <c r="J18" s="49"/>
      <c r="K18" s="59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56" t="s">
        <v>27</v>
      </c>
      <c r="M19" s="41" t="s">
        <v>37</v>
      </c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56"/>
      <c r="M20" s="42"/>
      <c r="AI20"/>
      <c r="AJ20"/>
    </row>
    <row r="21" spans="1:36" ht="19.5" customHeight="1">
      <c r="A21" s="7">
        <v>1</v>
      </c>
      <c r="B21" s="45" t="s">
        <v>42</v>
      </c>
      <c r="C21" s="3"/>
      <c r="D21" s="2">
        <v>0</v>
      </c>
      <c r="E21" s="2">
        <v>10</v>
      </c>
      <c r="F21" s="2"/>
      <c r="G21" s="2"/>
      <c r="H21" s="2">
        <f>IF(D21=10,1,IF(D21=7,1,IF(D21=5,1,IF(D21=1,1,0))))+IF(E21=10,1,IF(E21=7,1,IF(E21=5,1,IF(E21=1,1,0))))+IF(F21=10,1,IF(F21=7,1,IF(F21=5,1,IF(F21=1,1,0))))+IF(G21=10,1,IF(G21=7,1,IF(G21=5,1,IF(G21=1,1,0))))</f>
        <v>1</v>
      </c>
      <c r="I21" s="52">
        <f>D21+E21+F21+G21</f>
        <v>10</v>
      </c>
      <c r="J21" s="2">
        <v>2</v>
      </c>
      <c r="K21" s="55" t="s">
        <v>25</v>
      </c>
      <c r="L21" s="40" t="str">
        <f>IF(J15=2,B15,IF(J16=2,B16,IF(J17=2,B17,IF(J18=2,B18,))))</f>
        <v>Елькин Кирилл(Советск)</v>
      </c>
      <c r="M21" s="16"/>
      <c r="AI21"/>
      <c r="AJ21"/>
    </row>
    <row r="22" spans="1:15" ht="19.5" customHeight="1">
      <c r="A22" s="7">
        <v>2</v>
      </c>
      <c r="B22" s="45" t="s">
        <v>40</v>
      </c>
      <c r="C22" s="2">
        <v>5</v>
      </c>
      <c r="D22" s="3"/>
      <c r="E22" s="2">
        <v>10</v>
      </c>
      <c r="F22" s="2"/>
      <c r="G22" s="2"/>
      <c r="H22" s="2">
        <f>IF(C22=10,1,IF(C22=7,1,IF(C22=5,1,IF(C22=1,1,0))))+IF(E22=10,1,IF(E22=7,1,IF(E22=5,1,IF(E22=1,1,0))))+IF(F22=10,1,IF(F22=7,1,IF(F22=5,1,IF(F22=1,1,0))))+IF(G22=10,1,IF(G22=7,1,IF(G22=5,1,IF(G22=1,1,0))))</f>
        <v>2</v>
      </c>
      <c r="I22" s="52">
        <f>C22+E22+F22+G22</f>
        <v>15</v>
      </c>
      <c r="J22" s="2">
        <v>1</v>
      </c>
      <c r="K22" s="55"/>
      <c r="L22" s="39"/>
      <c r="M22" s="43" t="s">
        <v>40</v>
      </c>
      <c r="O22" s="19"/>
    </row>
    <row r="23" spans="1:13" ht="19.5" customHeight="1">
      <c r="A23" s="7">
        <v>3</v>
      </c>
      <c r="B23" s="45" t="s">
        <v>41</v>
      </c>
      <c r="C23" s="2">
        <v>0</v>
      </c>
      <c r="D23" s="2">
        <v>0</v>
      </c>
      <c r="E23" s="3"/>
      <c r="F23" s="2"/>
      <c r="G23" s="2"/>
      <c r="H23" s="2">
        <f>IF(D23=10,1,IF(D23=7,1,IF(D23=5,1,IF(D23=1,1,0))))+IF(C23=10,1,IF(C23=7,1,IF(C23=5,1,IF(C23=1,1,0))))+IF(F23=10,1,IF(F23=7,1,IF(F23=5,1,IF(F23=1,1,0))))+IF(G23=10,1,IF(G23=7,1,IF(G23=5,1,IF(G23=1,1,0))))</f>
        <v>0</v>
      </c>
      <c r="I23" s="52">
        <f>C23+D23+F23+G23</f>
        <v>0</v>
      </c>
      <c r="J23" s="2"/>
      <c r="K23" s="55" t="s">
        <v>26</v>
      </c>
      <c r="L23" s="53" t="str">
        <f>IF(J21=1,B21,IF(J22=1,B22,IF(J23=1,B23,IF(J24=1,B24,))))</f>
        <v>Ткачев Бодган(Елабуга)</v>
      </c>
      <c r="M23" s="36"/>
    </row>
    <row r="24" spans="1:37" s="12" customFormat="1" ht="21.75" customHeight="1">
      <c r="A24" s="7">
        <v>4</v>
      </c>
      <c r="B24" s="45"/>
      <c r="C24" s="2"/>
      <c r="D24" s="2"/>
      <c r="E24" s="2"/>
      <c r="F24" s="3"/>
      <c r="G24" s="2"/>
      <c r="H24" s="2">
        <f>IF(D24=10,1,IF(D24=7,1,IF(D24=5,1,IF(D24=1,1,0))))+IF(E24=10,1,IF(E24=7,1,IF(E24=5,1,IF(E24=1,1,0))))+IF(C24=10,1,IF(C24=7,1,IF(C24=5,1,IF(C24=1,1,0))))+IF(G24=10,1,IF(G24=7,1,IF(G24=5,1,IF(G24=1,1,0))))</f>
        <v>0</v>
      </c>
      <c r="I24" s="52">
        <f>D24+C24+E24+G24</f>
        <v>0</v>
      </c>
      <c r="J24" s="2"/>
      <c r="K24" s="55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54" t="s">
        <v>32</v>
      </c>
      <c r="C29" s="54"/>
      <c r="D29" s="54"/>
      <c r="E29" s="54"/>
      <c r="F29" s="54"/>
      <c r="G29" s="54"/>
      <c r="H29" s="54" t="s">
        <v>33</v>
      </c>
      <c r="I29" s="54"/>
      <c r="J29" s="54"/>
      <c r="K29" s="54"/>
      <c r="L29" s="54"/>
      <c r="M29" s="54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J3:N3"/>
    <mergeCell ref="E1:I1"/>
    <mergeCell ref="K15:K16"/>
    <mergeCell ref="K17:K18"/>
    <mergeCell ref="K21:K22"/>
    <mergeCell ref="B2:M2"/>
    <mergeCell ref="B29:G29"/>
    <mergeCell ref="H29:M29"/>
    <mergeCell ref="K23:K24"/>
    <mergeCell ref="L19:L20"/>
    <mergeCell ref="G8:J8"/>
    <mergeCell ref="G9:J9"/>
    <mergeCell ref="G10:J10"/>
    <mergeCell ref="G11:J11"/>
  </mergeCells>
  <printOptions/>
  <pageMargins left="0" right="0" top="0" bottom="0" header="0" footer="0"/>
  <pageSetup horizontalDpi="600" verticalDpi="600" orientation="landscape" paperSize="9" scale="99" r:id="rId2"/>
  <ignoredErrors>
    <ignoredError sqref="L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2012-05-19T10:52:52Z</cp:lastPrinted>
  <dcterms:created xsi:type="dcterms:W3CDTF">2006-02-02T06:42:30Z</dcterms:created>
  <dcterms:modified xsi:type="dcterms:W3CDTF">2012-05-19T12:07:07Z</dcterms:modified>
  <cp:category/>
  <cp:version/>
  <cp:contentType/>
  <cp:contentStatus/>
</cp:coreProperties>
</file>