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55" windowHeight="9210" activeTab="0"/>
  </bookViews>
  <sheets>
    <sheet name="Смешеанная" sheetId="1" r:id="rId1"/>
    <sheet name="Лист2" sheetId="2" r:id="rId2"/>
  </sheets>
  <definedNames>
    <definedName name="_xlnm.Print_Area" localSheetId="1">'Лист2'!$C$1:$K$1</definedName>
  </definedNames>
  <calcPr fullCalcOnLoad="1"/>
</workbook>
</file>

<file path=xl/sharedStrings.xml><?xml version="1.0" encoding="utf-8"?>
<sst xmlns="http://schemas.openxmlformats.org/spreadsheetml/2006/main" count="55" uniqueCount="44">
  <si>
    <t>№</t>
  </si>
  <si>
    <t>Фамилия Имя (город)</t>
  </si>
  <si>
    <t>очки</t>
  </si>
  <si>
    <t>место</t>
  </si>
  <si>
    <t>1.</t>
  </si>
  <si>
    <t>ВЕС</t>
  </si>
  <si>
    <t>кг.</t>
  </si>
  <si>
    <t>количество побед</t>
  </si>
  <si>
    <t>2.</t>
  </si>
  <si>
    <t>3.</t>
  </si>
  <si>
    <t>Протокол соревнований по борьбе дзюдо</t>
  </si>
  <si>
    <t>Победители:</t>
  </si>
  <si>
    <t>Фамилия</t>
  </si>
  <si>
    <t>Имя</t>
  </si>
  <si>
    <t>Команда</t>
  </si>
  <si>
    <t>Общество</t>
  </si>
  <si>
    <t>Весовая категория</t>
  </si>
  <si>
    <t>Год рождения</t>
  </si>
  <si>
    <t>Тренер</t>
  </si>
  <si>
    <t>Место</t>
  </si>
  <si>
    <t>Разряд</t>
  </si>
  <si>
    <t>А</t>
  </si>
  <si>
    <t>В</t>
  </si>
  <si>
    <t>А1</t>
  </si>
  <si>
    <t>В2</t>
  </si>
  <si>
    <t>А2</t>
  </si>
  <si>
    <t>В1</t>
  </si>
  <si>
    <t>Ф И Н А Л</t>
  </si>
  <si>
    <t>"19-20"</t>
  </si>
  <si>
    <t>мая</t>
  </si>
  <si>
    <t>2012 г.</t>
  </si>
  <si>
    <t>IV Открытый областной турнир памяти Героя Социалистического труда Трещева Ф. И.</t>
  </si>
  <si>
    <t>Гл. суья __________________ /</t>
  </si>
  <si>
    <t>Гл. секретарь _________________/</t>
  </si>
  <si>
    <t>г. Вятские Поляны</t>
  </si>
  <si>
    <t>(97-98)</t>
  </si>
  <si>
    <t>Самигуллин Ильфат(Вят полян</t>
  </si>
  <si>
    <t>Симонов Иван(Вятские поляны</t>
  </si>
  <si>
    <t>Хабибуллин Ильнар(Вят пол</t>
  </si>
  <si>
    <t>Варламов Павел (Кирово-Чеп</t>
  </si>
  <si>
    <t>Кулябин Константин(Кир-Чеп</t>
  </si>
  <si>
    <t>Клопот Илья (Слободской)</t>
  </si>
  <si>
    <t>Осипов Артем (Кукмор)</t>
  </si>
  <si>
    <t>Шафигуллин Камиль (Кукмор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</si>
</sst>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Cyr"/>
      <family val="0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 applyProtection="1">
      <alignment vertical="top" wrapText="1"/>
      <protection hidden="1" locked="0"/>
    </xf>
    <xf numFmtId="0" fontId="1" fillId="0" borderId="16" xfId="0" applyFont="1" applyBorder="1" applyAlignment="1" applyProtection="1">
      <alignment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3" fillId="0" borderId="18" xfId="0" applyFont="1" applyBorder="1" applyAlignment="1" applyProtection="1">
      <alignment horizontal="right"/>
      <protection hidden="1" locked="0"/>
    </xf>
    <xf numFmtId="0" fontId="9" fillId="0" borderId="0" xfId="0" applyFont="1" applyBorder="1" applyAlignment="1">
      <alignment vertical="top" wrapText="1"/>
    </xf>
    <xf numFmtId="6" fontId="9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  <xf numFmtId="0" fontId="1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21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18" xfId="0" applyFont="1" applyBorder="1" applyAlignment="1" applyProtection="1">
      <alignment horizontal="center" vertical="center" wrapText="1"/>
      <protection hidden="1" locked="0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/>
    </xf>
    <xf numFmtId="0" fontId="50" fillId="0" borderId="22" xfId="0" applyNumberFormat="1" applyFont="1" applyBorder="1" applyAlignment="1" applyProtection="1">
      <alignment horizontal="center"/>
      <protection hidden="1" locked="0"/>
    </xf>
    <xf numFmtId="0" fontId="1" fillId="0" borderId="10" xfId="0" applyNumberFormat="1" applyFont="1" applyBorder="1" applyAlignment="1" applyProtection="1">
      <alignment vertical="top" wrapText="1"/>
      <protection hidden="1"/>
    </xf>
    <xf numFmtId="0" fontId="1" fillId="0" borderId="10" xfId="0" applyFont="1" applyBorder="1" applyAlignment="1" applyProtection="1">
      <alignment vertical="top" wrapText="1"/>
      <protection hidden="1" locked="0"/>
    </xf>
    <xf numFmtId="0" fontId="12" fillId="0" borderId="11" xfId="0" applyNumberFormat="1" applyFont="1" applyBorder="1" applyAlignment="1" applyProtection="1">
      <alignment/>
      <protection hidden="1" locked="0"/>
    </xf>
    <xf numFmtId="0" fontId="12" fillId="0" borderId="15" xfId="0" applyNumberFormat="1" applyFont="1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12" fillId="0" borderId="15" xfId="0" applyNumberFormat="1" applyFont="1" applyBorder="1" applyAlignment="1" applyProtection="1">
      <alignment/>
      <protection hidden="1" locked="0"/>
    </xf>
    <xf numFmtId="0" fontId="1" fillId="0" borderId="10" xfId="0" applyFont="1" applyBorder="1" applyAlignment="1" applyProtection="1">
      <alignment vertical="top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104775</xdr:rowOff>
    </xdr:from>
    <xdr:to>
      <xdr:col>1</xdr:col>
      <xdr:colOff>1362075</xdr:colOff>
      <xdr:row>5</xdr:row>
      <xdr:rowOff>95250</xdr:rowOff>
    </xdr:to>
    <xdr:pic>
      <xdr:nvPicPr>
        <xdr:cNvPr id="1" name="Picture 1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4775"/>
          <a:ext cx="10763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K32"/>
  <sheetViews>
    <sheetView tabSelected="1" view="pageBreakPreview" zoomScale="85" zoomScaleSheetLayoutView="85" zoomScalePageLayoutView="0" workbookViewId="0" topLeftCell="A7">
      <selection activeCell="M25" sqref="M25"/>
    </sheetView>
  </sheetViews>
  <sheetFormatPr defaultColWidth="9.00390625" defaultRowHeight="12.75"/>
  <cols>
    <col min="1" max="1" width="3.25390625" style="0" customWidth="1"/>
    <col min="2" max="2" width="26.00390625" style="1" customWidth="1"/>
    <col min="3" max="6" width="9.125" style="1" customWidth="1"/>
    <col min="7" max="7" width="9.00390625" style="1" customWidth="1"/>
    <col min="8" max="8" width="9.125" style="1" customWidth="1"/>
    <col min="9" max="9" width="8.25390625" style="1" customWidth="1"/>
    <col min="10" max="10" width="7.625" style="1" customWidth="1"/>
    <col min="11" max="11" width="3.625" style="1" customWidth="1"/>
    <col min="12" max="12" width="20.625" style="1" customWidth="1"/>
    <col min="13" max="13" width="21.625" style="1" customWidth="1"/>
    <col min="14" max="14" width="2.625" style="1" customWidth="1"/>
    <col min="15" max="36" width="9.125" style="1" customWidth="1"/>
  </cols>
  <sheetData>
    <row r="1" spans="5:9" ht="15.75">
      <c r="E1" s="49" t="s">
        <v>10</v>
      </c>
      <c r="F1" s="49"/>
      <c r="G1" s="49"/>
      <c r="H1" s="49"/>
      <c r="I1" s="49"/>
    </row>
    <row r="2" spans="2:13" ht="15.75">
      <c r="B2" s="49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3:14" ht="15.75">
      <c r="C3" s="21" t="s">
        <v>28</v>
      </c>
      <c r="D3" s="22" t="s">
        <v>29</v>
      </c>
      <c r="E3" s="1" t="s">
        <v>30</v>
      </c>
      <c r="J3" s="48" t="s">
        <v>34</v>
      </c>
      <c r="K3" s="48"/>
      <c r="L3" s="48"/>
      <c r="M3" s="48"/>
      <c r="N3" s="48"/>
    </row>
    <row r="5" spans="6:9" ht="15.75">
      <c r="F5" s="4" t="s">
        <v>5</v>
      </c>
      <c r="G5" s="46">
        <v>55</v>
      </c>
      <c r="H5" s="6" t="s">
        <v>6</v>
      </c>
      <c r="I5" s="1" t="s">
        <v>35</v>
      </c>
    </row>
    <row r="7" spans="6:11" ht="18" customHeight="1">
      <c r="F7" s="24"/>
      <c r="G7" s="25" t="s">
        <v>11</v>
      </c>
      <c r="H7" s="36"/>
      <c r="I7" s="36"/>
      <c r="J7" s="36"/>
      <c r="K7" s="15"/>
    </row>
    <row r="8" spans="6:36" s="12" customFormat="1" ht="21.75" customHeight="1">
      <c r="F8" s="26" t="s">
        <v>4</v>
      </c>
      <c r="G8" s="54" t="str">
        <f>M19</f>
        <v>Симонов Иван(Вятские поляны</v>
      </c>
      <c r="H8" s="54"/>
      <c r="I8" s="54"/>
      <c r="J8" s="54"/>
      <c r="K8" s="16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6:11" ht="19.5" customHeight="1">
      <c r="F9" s="26" t="s">
        <v>8</v>
      </c>
      <c r="G9" s="55" t="str">
        <f>IF(M19=M16,M22,M16)</f>
        <v>Кулябин Константин(Кир-Чеп</v>
      </c>
      <c r="H9" s="55"/>
      <c r="I9" s="55"/>
      <c r="J9" s="55"/>
      <c r="K9" s="44"/>
    </row>
    <row r="10" spans="6:11" ht="19.5" customHeight="1">
      <c r="F10" s="26" t="s">
        <v>9</v>
      </c>
      <c r="G10" s="56" t="str">
        <f>IF(M22=L23,L21,L23)</f>
        <v>Варламов Павел (Кирово-Чеп</v>
      </c>
      <c r="H10" s="56"/>
      <c r="I10" s="56"/>
      <c r="J10" s="56"/>
      <c r="K10" s="16"/>
    </row>
    <row r="11" spans="6:11" ht="19.5" customHeight="1">
      <c r="F11" s="26" t="s">
        <v>9</v>
      </c>
      <c r="G11" s="56" t="str">
        <f>IF(M16=L15,L17,L15)</f>
        <v>Хабибуллин Ильнар(Вят пол</v>
      </c>
      <c r="H11" s="56"/>
      <c r="I11" s="56"/>
      <c r="J11" s="56"/>
      <c r="K11" s="16"/>
    </row>
    <row r="12" spans="6:11" ht="19.5" customHeight="1">
      <c r="F12" s="17"/>
      <c r="G12" s="5"/>
      <c r="H12" s="5"/>
      <c r="I12" s="5"/>
      <c r="J12" s="5"/>
      <c r="K12" s="18"/>
    </row>
    <row r="13" spans="2:13" ht="19.5" customHeight="1">
      <c r="B13" s="35" t="s">
        <v>21</v>
      </c>
      <c r="L13" s="23"/>
      <c r="M13" s="23"/>
    </row>
    <row r="14" spans="1:11" ht="21">
      <c r="A14" s="8" t="s">
        <v>0</v>
      </c>
      <c r="B14" s="8" t="s">
        <v>1</v>
      </c>
      <c r="C14" s="9">
        <v>1</v>
      </c>
      <c r="D14" s="8">
        <v>2</v>
      </c>
      <c r="E14" s="8">
        <v>3</v>
      </c>
      <c r="F14" s="8">
        <v>4</v>
      </c>
      <c r="G14" s="8">
        <v>5</v>
      </c>
      <c r="H14" s="10" t="s">
        <v>7</v>
      </c>
      <c r="I14" s="8" t="s">
        <v>2</v>
      </c>
      <c r="J14" s="8" t="s">
        <v>3</v>
      </c>
      <c r="K14" s="13"/>
    </row>
    <row r="15" spans="1:36" ht="19.5" customHeight="1">
      <c r="A15" s="7">
        <v>1</v>
      </c>
      <c r="B15" s="45" t="s">
        <v>36</v>
      </c>
      <c r="C15" s="3"/>
      <c r="D15" s="2">
        <v>0</v>
      </c>
      <c r="E15" s="2">
        <v>0</v>
      </c>
      <c r="F15" s="2">
        <v>7</v>
      </c>
      <c r="G15" s="2"/>
      <c r="H15" s="63">
        <f>IF(D15=10,1,IF(D15=7,1,IF(D15=5,1,IF(D15=1,1,0))))+IF(E15=10,1,IF(E15=7,1,IF(E15=5,1,IF(E15=1,1,0))))+IF(F15=10,1,IF(F15=7,1,IF(F15=5,1,IF(F15=1,1,0))))+IF(G15=10,1,IF(G15=7,1,IF(G15=5,1,IF(G15=1,1,0))))</f>
        <v>1</v>
      </c>
      <c r="I15" s="57">
        <f>D15+E15+F15+G15</f>
        <v>7</v>
      </c>
      <c r="J15" s="58"/>
      <c r="K15" s="50" t="s">
        <v>23</v>
      </c>
      <c r="L15" s="59" t="s">
        <v>38</v>
      </c>
      <c r="AJ15"/>
    </row>
    <row r="16" spans="1:36" ht="19.5" customHeight="1">
      <c r="A16" s="7">
        <v>2</v>
      </c>
      <c r="B16" s="45" t="s">
        <v>39</v>
      </c>
      <c r="C16" s="2">
        <v>10</v>
      </c>
      <c r="D16" s="3"/>
      <c r="E16" s="2">
        <v>0</v>
      </c>
      <c r="F16" s="2">
        <v>5</v>
      </c>
      <c r="G16" s="2"/>
      <c r="H16" s="63">
        <f>IF(C16=10,1,IF(C16=7,1,IF(C16=5,1,IF(C16=1,1,0))))+IF(E16=10,1,IF(E16=7,1,IF(E16=5,1,IF(E16=1,1,0))))+IF(F16=10,1,IF(F16=7,1,IF(F16=5,1,IF(F16=1,1,0))))+IF(G16=10,1,IF(G16=7,1,IF(G16=5,1,IF(G16=1,1,0))))</f>
        <v>2</v>
      </c>
      <c r="I16" s="57">
        <f>C16+E16+F16+G16</f>
        <v>15</v>
      </c>
      <c r="J16" s="58">
        <v>2</v>
      </c>
      <c r="K16" s="50"/>
      <c r="L16" s="39"/>
      <c r="M16" s="40" t="s">
        <v>37</v>
      </c>
      <c r="AJ16"/>
    </row>
    <row r="17" spans="1:35" s="12" customFormat="1" ht="19.5" customHeight="1">
      <c r="A17" s="7">
        <v>3</v>
      </c>
      <c r="B17" s="12" t="s">
        <v>38</v>
      </c>
      <c r="C17" s="2">
        <v>10</v>
      </c>
      <c r="D17" s="2">
        <v>10</v>
      </c>
      <c r="E17" s="3"/>
      <c r="F17" s="2">
        <v>10</v>
      </c>
      <c r="G17" s="2"/>
      <c r="H17" s="63">
        <f>IF(D17=10,1,IF(D17=7,1,IF(D17=5,1,IF(D17=1,1,0))))+IF(C17=10,1,IF(C17=7,1,IF(C17=5,1,IF(C17=1,1,0))))+IF(F17=10,1,IF(F17=7,1,IF(F17=5,1,IF(F17=1,1,0))))+IF(G17=10,1,IF(G17=7,1,IF(G17=5,1,IF(G17=1,1,0))))</f>
        <v>3</v>
      </c>
      <c r="I17" s="57">
        <f>C17+D17+F17+G17</f>
        <v>30</v>
      </c>
      <c r="J17" s="58">
        <v>1</v>
      </c>
      <c r="K17" s="50" t="s">
        <v>24</v>
      </c>
      <c r="L17" s="60" t="str">
        <f>IF(J21=2,B21,IF(J22=2,B22,IF(J23=2,B23,IF(J24=2,#REF!,))))</f>
        <v>Симонов Иван(Вятские поляны</v>
      </c>
      <c r="M17" s="38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</row>
    <row r="18" spans="1:36" ht="18.75" customHeight="1">
      <c r="A18" s="7">
        <v>4</v>
      </c>
      <c r="B18" s="45" t="s">
        <v>42</v>
      </c>
      <c r="C18" s="2">
        <v>0</v>
      </c>
      <c r="D18" s="2">
        <v>0</v>
      </c>
      <c r="E18" s="2">
        <v>0</v>
      </c>
      <c r="F18" s="3"/>
      <c r="G18" s="2"/>
      <c r="H18" s="63">
        <f>IF(D18=10,1,IF(D18=7,1,IF(D18=5,1,IF(D18=1,1,0))))+IF(E18=10,1,IF(E18=7,1,IF(E18=5,1,IF(E18=1,1,0))))+IF(C18=10,1,IF(C18=7,1,IF(C18=5,1,IF(C18=1,1,0))))+IF(G18=10,1,IF(G18=7,1,IF(G18=5,1,IF(G18=1,1,0))))</f>
        <v>0</v>
      </c>
      <c r="I18" s="57">
        <f>D18+C18+E18+G18</f>
        <v>0</v>
      </c>
      <c r="J18" s="58"/>
      <c r="K18" s="50"/>
      <c r="L18" s="36"/>
      <c r="M18" s="16"/>
      <c r="AJ18"/>
    </row>
    <row r="19" spans="2:36" ht="19.5" customHeight="1" thickBot="1">
      <c r="B19" s="35" t="s">
        <v>22</v>
      </c>
      <c r="C19" s="4"/>
      <c r="D19" s="5"/>
      <c r="E19" s="6"/>
      <c r="L19" s="53" t="s">
        <v>27</v>
      </c>
      <c r="M19" s="41" t="s">
        <v>37</v>
      </c>
      <c r="AI19"/>
      <c r="AJ19"/>
    </row>
    <row r="20" spans="1:36" ht="19.5" customHeight="1">
      <c r="A20" s="8" t="s">
        <v>0</v>
      </c>
      <c r="B20" s="8" t="s">
        <v>1</v>
      </c>
      <c r="C20" s="9">
        <v>1</v>
      </c>
      <c r="D20" s="8">
        <v>2</v>
      </c>
      <c r="E20" s="8">
        <v>3</v>
      </c>
      <c r="F20" s="8">
        <v>4</v>
      </c>
      <c r="G20" s="8">
        <v>5</v>
      </c>
      <c r="H20" s="10" t="s">
        <v>7</v>
      </c>
      <c r="I20" s="8" t="s">
        <v>2</v>
      </c>
      <c r="J20" s="8" t="s">
        <v>3</v>
      </c>
      <c r="K20" s="13"/>
      <c r="L20" s="53"/>
      <c r="M20" s="42"/>
      <c r="AI20"/>
      <c r="AJ20"/>
    </row>
    <row r="21" spans="1:36" ht="19.5" customHeight="1">
      <c r="A21" s="7">
        <v>1</v>
      </c>
      <c r="B21" s="45" t="s">
        <v>37</v>
      </c>
      <c r="C21" s="3"/>
      <c r="D21" s="2">
        <v>0</v>
      </c>
      <c r="E21" s="2">
        <v>10</v>
      </c>
      <c r="F21" s="2">
        <v>5</v>
      </c>
      <c r="G21" s="2"/>
      <c r="H21" s="2">
        <f>IF(D21=10,1,IF(D21=7,1,IF(D21=5,1,IF(D21=1,1,0))))+IF(E21=10,1,IF(E21=7,1,IF(E21=5,1,IF(E21=1,1,0))))+IF(F21=10,1,IF(F21=7,1,IF(F21=5,1,IF(F21=1,1,0))))+IF(G21=10,1,IF(G21=7,1,IF(G21=5,1,IF(G21=1,1,0))))</f>
        <v>2</v>
      </c>
      <c r="I21" s="61">
        <f>D21+E21+F21+G21</f>
        <v>15</v>
      </c>
      <c r="J21" s="2">
        <v>2</v>
      </c>
      <c r="K21" s="51" t="s">
        <v>25</v>
      </c>
      <c r="L21" s="40" t="str">
        <f>IF(J15=2,B15,IF(J16=2,B16,IF(J17=2,#REF!,IF(J18=2,B18,))))</f>
        <v>Варламов Павел (Кирово-Чеп</v>
      </c>
      <c r="M21" s="16"/>
      <c r="AI21"/>
      <c r="AJ21"/>
    </row>
    <row r="22" spans="1:15" ht="19.5" customHeight="1">
      <c r="A22" s="7">
        <v>2</v>
      </c>
      <c r="B22" s="45" t="s">
        <v>40</v>
      </c>
      <c r="C22" s="2">
        <v>10</v>
      </c>
      <c r="D22" s="3"/>
      <c r="E22" s="2">
        <v>10</v>
      </c>
      <c r="F22" s="2">
        <v>10</v>
      </c>
      <c r="G22" s="2"/>
      <c r="H22" s="2">
        <f>IF(C22=10,1,IF(C22=7,1,IF(C22=5,1,IF(C22=1,1,0))))+IF(E22=10,1,IF(E22=7,1,IF(E22=5,1,IF(E22=1,1,0))))+IF(F22=10,1,IF(F22=7,1,IF(F22=5,1,IF(F22=1,1,0))))+IF(G22=10,1,IF(G22=7,1,IF(G22=5,1,IF(G22=1,1,0))))</f>
        <v>3</v>
      </c>
      <c r="I22" s="61">
        <f>C22+E22+F22+G22</f>
        <v>30</v>
      </c>
      <c r="J22" s="2">
        <v>1</v>
      </c>
      <c r="K22" s="51"/>
      <c r="L22" s="39"/>
      <c r="M22" s="43" t="s">
        <v>40</v>
      </c>
      <c r="O22" s="19"/>
    </row>
    <row r="23" spans="1:13" ht="19.5" customHeight="1">
      <c r="A23" s="7">
        <v>3</v>
      </c>
      <c r="B23" s="45" t="s">
        <v>41</v>
      </c>
      <c r="C23" s="2">
        <v>0</v>
      </c>
      <c r="D23" s="2">
        <v>0</v>
      </c>
      <c r="E23" s="3"/>
      <c r="F23" s="2">
        <v>0</v>
      </c>
      <c r="G23" s="2"/>
      <c r="H23" s="2">
        <f>IF(D23=10,1,IF(D23=7,1,IF(D23=5,1,IF(D23=1,1,0))))+IF(C23=10,1,IF(C23=7,1,IF(C23=5,1,IF(C23=1,1,0))))+IF(F23=10,1,IF(F23=7,1,IF(F23=5,1,IF(F23=1,1,0))))+IF(G23=10,1,IF(G23=7,1,IF(G23=5,1,IF(G23=1,1,0))))</f>
        <v>0</v>
      </c>
      <c r="I23" s="61">
        <f>C23+D23+F23+G23</f>
        <v>0</v>
      </c>
      <c r="J23" s="2"/>
      <c r="K23" s="51" t="s">
        <v>26</v>
      </c>
      <c r="L23" s="62" t="str">
        <f>IF(J21=1,B21,IF(J22=1,B22,IF(J23=1,B23,IF(J24=1,#REF!,))))</f>
        <v>Кулябин Константин(Кир-Чеп</v>
      </c>
      <c r="M23" s="36"/>
    </row>
    <row r="24" spans="1:37" s="12" customFormat="1" ht="21.75" customHeight="1">
      <c r="A24" s="7">
        <v>4</v>
      </c>
      <c r="B24" s="47" t="s">
        <v>43</v>
      </c>
      <c r="C24" s="2">
        <v>0</v>
      </c>
      <c r="D24" s="2">
        <v>0</v>
      </c>
      <c r="E24" s="2">
        <v>10</v>
      </c>
      <c r="F24" s="3"/>
      <c r="G24" s="2"/>
      <c r="H24" s="2">
        <f>IF(D24=10,1,IF(D24=7,1,IF(D24=5,1,IF(D24=1,1,0))))+IF(E24=10,1,IF(E24=7,1,IF(E24=5,1,IF(E24=1,1,0))))+IF(C24=10,1,IF(C24=7,1,IF(C24=5,1,IF(C24=1,1,0))))+IF(G24=10,1,IF(G24=7,1,IF(G24=5,1,IF(G24=1,1,0))))</f>
        <v>1</v>
      </c>
      <c r="I24" s="61">
        <f>D24+C24+E24+G24</f>
        <v>10</v>
      </c>
      <c r="J24" s="2"/>
      <c r="K24" s="51"/>
      <c r="L24" s="36"/>
      <c r="M24" s="37"/>
      <c r="N24" s="1"/>
      <c r="O24" s="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ht="19.5" customHeight="1">
      <c r="AJ25"/>
    </row>
    <row r="26" spans="1:36" ht="19.5" customHeight="1">
      <c r="A26" s="33"/>
      <c r="B26" s="14"/>
      <c r="C26" s="14"/>
      <c r="D26" s="14"/>
      <c r="E26" s="14"/>
      <c r="F26" s="14"/>
      <c r="G26" s="14"/>
      <c r="H26" s="34"/>
      <c r="I26" s="14"/>
      <c r="AI26"/>
      <c r="AJ26"/>
    </row>
    <row r="27" spans="1:36" ht="19.5" customHeight="1">
      <c r="A27" s="33"/>
      <c r="B27" s="14"/>
      <c r="C27" s="14"/>
      <c r="D27" s="14"/>
      <c r="E27" s="14"/>
      <c r="F27" s="14"/>
      <c r="G27" s="14"/>
      <c r="H27" s="34"/>
      <c r="I27" s="14"/>
      <c r="AI27"/>
      <c r="AJ27"/>
    </row>
    <row r="28" ht="19.5" customHeight="1">
      <c r="AJ28"/>
    </row>
    <row r="29" spans="2:13" ht="19.5" customHeight="1">
      <c r="B29" s="52" t="s">
        <v>32</v>
      </c>
      <c r="C29" s="52"/>
      <c r="D29" s="52"/>
      <c r="E29" s="52"/>
      <c r="F29" s="52"/>
      <c r="G29" s="52"/>
      <c r="H29" s="52" t="s">
        <v>33</v>
      </c>
      <c r="I29" s="52"/>
      <c r="J29" s="52"/>
      <c r="K29" s="52"/>
      <c r="L29" s="52"/>
      <c r="M29" s="52"/>
    </row>
    <row r="30" ht="19.5" customHeight="1"/>
    <row r="32" spans="15:16" ht="15.75">
      <c r="O32" s="20"/>
      <c r="P32" s="20"/>
    </row>
  </sheetData>
  <sheetProtection formatColumns="0" formatRows="0" insertHyperlinks="0" sort="0" autoFilter="0"/>
  <mergeCells count="14">
    <mergeCell ref="B29:G29"/>
    <mergeCell ref="H29:M29"/>
    <mergeCell ref="K23:K24"/>
    <mergeCell ref="L19:L20"/>
    <mergeCell ref="G8:J8"/>
    <mergeCell ref="G9:J9"/>
    <mergeCell ref="G10:J10"/>
    <mergeCell ref="G11:J11"/>
    <mergeCell ref="J3:N3"/>
    <mergeCell ref="E1:I1"/>
    <mergeCell ref="K15:K16"/>
    <mergeCell ref="K17:K18"/>
    <mergeCell ref="K21:K22"/>
    <mergeCell ref="B2:M2"/>
  </mergeCells>
  <printOptions/>
  <pageMargins left="0" right="0" top="0" bottom="0" header="0" footer="0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7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2" width="4.375" style="29" customWidth="1"/>
    <col min="3" max="3" width="13.00390625" style="29" customWidth="1"/>
    <col min="4" max="4" width="21.375" style="29" customWidth="1"/>
    <col min="5" max="5" width="9.125" style="29" customWidth="1"/>
    <col min="6" max="7" width="10.125" style="29" bestFit="1" customWidth="1"/>
    <col min="8" max="8" width="10.25390625" style="29" bestFit="1" customWidth="1"/>
    <col min="9" max="9" width="8.25390625" style="29" bestFit="1" customWidth="1"/>
    <col min="10" max="11" width="9.125" style="29" customWidth="1"/>
  </cols>
  <sheetData>
    <row r="1" spans="1:11" ht="36" customHeight="1">
      <c r="A1" s="30" t="s">
        <v>0</v>
      </c>
      <c r="B1" s="32"/>
      <c r="C1" s="31" t="s">
        <v>12</v>
      </c>
      <c r="D1" s="30" t="s">
        <v>13</v>
      </c>
      <c r="E1" s="30" t="s">
        <v>14</v>
      </c>
      <c r="F1" s="30" t="s">
        <v>15</v>
      </c>
      <c r="G1" s="30" t="s">
        <v>16</v>
      </c>
      <c r="H1" s="30" t="s">
        <v>17</v>
      </c>
      <c r="I1" s="30" t="s">
        <v>20</v>
      </c>
      <c r="J1" s="30" t="s">
        <v>18</v>
      </c>
      <c r="K1" s="30" t="s">
        <v>19</v>
      </c>
    </row>
    <row r="2" spans="1:11" ht="19.5" customHeight="1">
      <c r="A2" s="27"/>
      <c r="B2" s="27"/>
      <c r="C2" s="27"/>
      <c r="D2" s="27"/>
      <c r="E2" s="27"/>
      <c r="F2" s="27"/>
      <c r="G2" s="27"/>
      <c r="H2" s="28"/>
      <c r="I2" s="27"/>
      <c r="J2" s="27"/>
      <c r="K2" s="27"/>
    </row>
    <row r="3" spans="1:11" ht="19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9.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9.5" customHeight="1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9.5" customHeight="1">
      <c r="A7" s="27"/>
      <c r="B7" s="27"/>
      <c r="C7" s="27"/>
      <c r="D7" s="27"/>
      <c r="E7" s="27"/>
      <c r="F7" s="27"/>
      <c r="G7" s="27"/>
      <c r="H7" s="28"/>
      <c r="I7" s="27"/>
      <c r="J7" s="27"/>
      <c r="K7" s="27"/>
    </row>
    <row r="8" spans="1:11" ht="19.5" customHeight="1">
      <c r="A8" s="27"/>
      <c r="B8" s="27"/>
      <c r="C8" s="27"/>
      <c r="D8" s="27"/>
      <c r="E8" s="27"/>
      <c r="F8" s="27"/>
      <c r="G8" s="27"/>
      <c r="H8" s="28"/>
      <c r="I8" s="27"/>
      <c r="J8" s="27"/>
      <c r="K8" s="27"/>
    </row>
    <row r="9" spans="1:11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9.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9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9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1" ht="19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  <row r="24" spans="1:11" ht="19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1" ht="19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9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</row>
    <row r="27" spans="1:11" ht="19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</row>
    <row r="28" spans="1:11" ht="19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</row>
    <row r="29" spans="1:11" ht="19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</row>
    <row r="30" spans="1:11" ht="19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1" ht="19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11" ht="19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</row>
    <row r="33" spans="1:11" ht="19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</row>
    <row r="34" spans="1:11" ht="19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</row>
    <row r="36" spans="1:1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</row>
    <row r="37" spans="1:11" ht="19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1" ht="19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</row>
    <row r="39" spans="1:11" ht="19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1:11" ht="19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 ht="19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 ht="19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ht="19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 ht="19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9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9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9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9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9.5" customHeight="1">
      <c r="A50" s="27"/>
      <c r="B50" s="27"/>
      <c r="C50" s="27"/>
      <c r="D50" s="27"/>
      <c r="E50" s="27"/>
      <c r="F50" s="27"/>
      <c r="G50" s="27"/>
      <c r="H50" s="28"/>
      <c r="I50" s="27"/>
      <c r="J50" s="27"/>
      <c r="K50" s="27"/>
    </row>
    <row r="51" spans="1:11" ht="19.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19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19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 ht="19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ht="19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ht="19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ht="19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ht="19.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19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 ht="19.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19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 ht="19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 ht="19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 ht="19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 ht="19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19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 ht="19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 ht="19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9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9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9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9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9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9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9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9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9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9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2012-05-19T08:37:02Z</cp:lastPrinted>
  <dcterms:created xsi:type="dcterms:W3CDTF">2006-02-02T06:42:30Z</dcterms:created>
  <dcterms:modified xsi:type="dcterms:W3CDTF">2012-05-19T13:18:20Z</dcterms:modified>
  <cp:category/>
  <cp:version/>
  <cp:contentType/>
  <cp:contentStatus/>
</cp:coreProperties>
</file>